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e.kyngas.RIIK\Desktop\"/>
    </mc:Choice>
  </mc:AlternateContent>
  <bookViews>
    <workbookView xWindow="360" yWindow="45" windowWidth="20490" windowHeight="22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Sheet1!$A$2:$F$81</definedName>
  </definedNames>
  <calcPr calcId="152511"/>
</workbook>
</file>

<file path=xl/calcChain.xml><?xml version="1.0" encoding="utf-8"?>
<calcChain xmlns="http://schemas.openxmlformats.org/spreadsheetml/2006/main">
  <c r="F35" i="1" l="1"/>
  <c r="F29" i="1"/>
  <c r="F79" i="1" l="1"/>
  <c r="E79" i="1"/>
  <c r="F78" i="1"/>
  <c r="E78" i="1"/>
  <c r="E71" i="1"/>
  <c r="E70" i="1"/>
  <c r="E64" i="1"/>
  <c r="E62" i="1"/>
  <c r="E57" i="1"/>
  <c r="E58" i="1"/>
  <c r="E47" i="1"/>
  <c r="E29" i="1"/>
  <c r="E30" i="1"/>
  <c r="E28" i="1"/>
  <c r="F25" i="1"/>
  <c r="E25" i="1"/>
  <c r="F22" i="1"/>
  <c r="E22" i="1"/>
  <c r="F1" i="1" l="1"/>
  <c r="E1" i="1"/>
</calcChain>
</file>

<file path=xl/sharedStrings.xml><?xml version="1.0" encoding="utf-8"?>
<sst xmlns="http://schemas.openxmlformats.org/spreadsheetml/2006/main" count="271" uniqueCount="154">
  <si>
    <t>Maakond</t>
  </si>
  <si>
    <t>KOV nimi/KOV nimi pärast ühinemist</t>
  </si>
  <si>
    <t>Elanike arv</t>
  </si>
  <si>
    <t>Pindala</t>
  </si>
  <si>
    <t>Harju</t>
  </si>
  <si>
    <t>Tallinn</t>
  </si>
  <si>
    <t>Saue vald</t>
  </si>
  <si>
    <t>Viimsi vald</t>
  </si>
  <si>
    <t>Rae vald</t>
  </si>
  <si>
    <t>Maardu linn</t>
  </si>
  <si>
    <t>Harku vald</t>
  </si>
  <si>
    <t>Lääne-Harju vald</t>
  </si>
  <si>
    <t>Keila linn</t>
  </si>
  <si>
    <t>Saku vald</t>
  </si>
  <si>
    <t>Kose vald</t>
  </si>
  <si>
    <t>Kuusalu vald</t>
  </si>
  <si>
    <t>Anija vald</t>
  </si>
  <si>
    <t>Jõelähtme vald</t>
  </si>
  <si>
    <t>Kiili vald</t>
  </si>
  <si>
    <t>Raasiku vald</t>
  </si>
  <si>
    <t>Loksa linn</t>
  </si>
  <si>
    <t>Hiiu</t>
  </si>
  <si>
    <t>Hiiumaa vald</t>
  </si>
  <si>
    <t>Ida-Viru</t>
  </si>
  <si>
    <t>Narva linn</t>
  </si>
  <si>
    <t xml:space="preserve">Narva linn </t>
  </si>
  <si>
    <t>Kohtla-Järve linn (- Viivikonna linnaosa)</t>
  </si>
  <si>
    <t>Kohtla-Järve linn</t>
  </si>
  <si>
    <t>Sillamäe linn</t>
  </si>
  <si>
    <t>Jõhvi vald</t>
  </si>
  <si>
    <t>Lüganuse vald</t>
  </si>
  <si>
    <t>Alutaguse vald</t>
  </si>
  <si>
    <t>Narva-Jõesuu linn</t>
  </si>
  <si>
    <t>Toila vald</t>
  </si>
  <si>
    <t>Jõgeva</t>
  </si>
  <si>
    <t>Jõgeva vald</t>
  </si>
  <si>
    <t>Põltsamaa vald</t>
  </si>
  <si>
    <t>Mustvee vald</t>
  </si>
  <si>
    <t>Järva</t>
  </si>
  <si>
    <t>Paide linn</t>
  </si>
  <si>
    <t>Türi vald</t>
  </si>
  <si>
    <t>Järva vald</t>
  </si>
  <si>
    <t>Lääne</t>
  </si>
  <si>
    <t>Haapsalu linn</t>
  </si>
  <si>
    <t>Lääne-Nigula vald</t>
  </si>
  <si>
    <t>Vormsi vald</t>
  </si>
  <si>
    <t>Lääne-Viru</t>
  </si>
  <si>
    <t>Rakvere linn</t>
  </si>
  <si>
    <t>Tapa vald</t>
  </si>
  <si>
    <t>Viru-Nigula vald</t>
  </si>
  <si>
    <t>Rakvere vald</t>
  </si>
  <si>
    <t>Kadrina vald</t>
  </si>
  <si>
    <t>Haljala vald</t>
  </si>
  <si>
    <t>Põlva</t>
  </si>
  <si>
    <t>Põlva vald</t>
  </si>
  <si>
    <t>Räpina vald</t>
  </si>
  <si>
    <t>Kanepi vald</t>
  </si>
  <si>
    <t>Pärnu</t>
  </si>
  <si>
    <t>Pärnu linn</t>
  </si>
  <si>
    <t>Tori vald</t>
  </si>
  <si>
    <t>Põhja-Pärnumaa vald</t>
  </si>
  <si>
    <t>Lääneranna vald</t>
  </si>
  <si>
    <t>Häädemeeste vald</t>
  </si>
  <si>
    <t>Saarde vald</t>
  </si>
  <si>
    <t>Kihnu vald</t>
  </si>
  <si>
    <t>Rapla</t>
  </si>
  <si>
    <t>Rapla vald</t>
  </si>
  <si>
    <t>Märjamaa vald</t>
  </si>
  <si>
    <t>Kohila vald</t>
  </si>
  <si>
    <t>Kehtna vald</t>
  </si>
  <si>
    <t>Saare</t>
  </si>
  <si>
    <t>Saaremaa vald</t>
  </si>
  <si>
    <t>Muhu vald</t>
  </si>
  <si>
    <t>Ruhnu vald</t>
  </si>
  <si>
    <t>Tartu</t>
  </si>
  <si>
    <t>Elva vald</t>
  </si>
  <si>
    <t>Tartu vald</t>
  </si>
  <si>
    <t>Kambja vald</t>
  </si>
  <si>
    <t>Peipsiääre vald</t>
  </si>
  <si>
    <t>Kastre vald</t>
  </si>
  <si>
    <t>Luunja vald</t>
  </si>
  <si>
    <t>Nõo vald</t>
  </si>
  <si>
    <t>Valga</t>
  </si>
  <si>
    <t>Valga vald</t>
  </si>
  <si>
    <t>Otepää vald</t>
  </si>
  <si>
    <t>Tõrva vald</t>
  </si>
  <si>
    <t>Viljandi</t>
  </si>
  <si>
    <t>Viljandi linn</t>
  </si>
  <si>
    <t>Põhja-Sakala vald</t>
  </si>
  <si>
    <t>Mulgi vald</t>
  </si>
  <si>
    <t>Võru</t>
  </si>
  <si>
    <t>Võru linn</t>
  </si>
  <si>
    <t>Võru vald</t>
  </si>
  <si>
    <t>Rõuge vald</t>
  </si>
  <si>
    <t>Antsla vald</t>
  </si>
  <si>
    <t>Setomaa vald</t>
  </si>
  <si>
    <t>Toila vald, Kohtla vald ja Kohtla-Nõmme vald</t>
  </si>
  <si>
    <t>Saue vald, Saue linn, Kernu vald ja Nissi vald ( - Nissi valla Rehemäe küla)</t>
  </si>
  <si>
    <t>Jõgeva linn, Jõgeva vald, Palamuse vald ja Torma vald
(+ Puurmani valla Jõune, Pööra, Saduküla ja Härjanurme küla + Pajusi valla Kaave küla - Torma valla Võtikvere küla)</t>
  </si>
  <si>
    <t>Põltsamaa linn, Põltsamaa vald, Pajusi vald ja Puurmani vald
( - Puurmani valla Jõune, Pööra, Saduküla ja Härjanurme küla - Pajusi valla Kaave küla)</t>
  </si>
  <si>
    <t>Saare vald, Avinurme vald, Lohusuu vald, Kasepää vald ja Mustvee linn (+ Torma valla Võtikvere küla)</t>
  </si>
  <si>
    <t>Paide linn, Paide vald ja Roosna-Alliku vald</t>
  </si>
  <si>
    <t>Türi vald, Väätsa vald ja Käru vald</t>
  </si>
  <si>
    <t>Ridala vald ja Haapsalu linn</t>
  </si>
  <si>
    <t>Lääne-Nigula vald, Noarootsi vald, Nõva vald, Martna vald ja Kullamaa  vald (+ Nissi valla Rehemäe küla)</t>
  </si>
  <si>
    <t>Tamsalu vald ja Tapa vald</t>
  </si>
  <si>
    <t>Rägavere vald, Vinni vald ja Laekvere vald</t>
  </si>
  <si>
    <t>Kunda linn, Viru-Nigula vald ja Aseri vald</t>
  </si>
  <si>
    <t>Sõmeru vald ja Rakvere vald</t>
  </si>
  <si>
    <t>Haljala vald ja Vihula vald</t>
  </si>
  <si>
    <t>Põlva vald, Ahja vald, Laheda vald, Mooste vald ja Vastse-Kuuste vald</t>
  </si>
  <si>
    <t>Räpina vald, Veriora vald ja Meeksi vald (- Meeksi valla Järvselja ja Rõka küla)</t>
  </si>
  <si>
    <t>Kõlleste vald, Kanepi vald ja Valgjärve vald</t>
  </si>
  <si>
    <t>Sauga vald, Tori vald, Sindi linn ja Are vald</t>
  </si>
  <si>
    <t>Vändra alev, Vändra vald, Tootsi vald ja Halinga vald</t>
  </si>
  <si>
    <t>Lihula vald, Hanila vald, Varbla vald ja Koonga vald</t>
  </si>
  <si>
    <t>Häädemeeste vald ja Tahkuranna vald</t>
  </si>
  <si>
    <t>Saarde vald ja Surju vald</t>
  </si>
  <si>
    <t>Märjamaa vald ja Vigala vald (+ Raikküla valla Riidaku, Pühatu ja Kõrvetaguse küla)</t>
  </si>
  <si>
    <t xml:space="preserve">Kehtna vald ja Järvakandi vald </t>
  </si>
  <si>
    <t>Elva linn, Konguta vald, Rannu vald, Rõngu vald, Palupera  vald ja Puhja vald (Elva vald) 
(+ Puka valla Aakre, Palamuste, Pedaste, Purtsi, Pühaste ja Rebaste küla - Palupera valla Lutike, Makita, Miti, Neeruti, Nõuni, Päidla ja Räbi külad)</t>
  </si>
  <si>
    <t>Mäksa vald, Võnnu vald ja Haaslava vald (+ Meeksi valla Järvselja ja Rõka küla)</t>
  </si>
  <si>
    <t>Valga linn, Karula vald, Taheva vald, Tõlliste vald ja Õru vald</t>
  </si>
  <si>
    <t>Tõrva vald, Helme vald, Hummuli vald ja Põdrala vald (+ Puka valla Soontaga küla)</t>
  </si>
  <si>
    <t>Viljandi vald, Kolga-Jaani vald ja Tarvastu vald</t>
  </si>
  <si>
    <t>Suure-Jaani vald, Võhma vald, Kõo vald ja Kõpu vald</t>
  </si>
  <si>
    <t>Karksi vald, Abja vald, Halliste vald ja Mõisaküla linn</t>
  </si>
  <si>
    <t>Antsla vald ja Urvaste vald</t>
  </si>
  <si>
    <t>Vinni vald 
(NB! Olemasolev Vinni vald säilib, teised liituvad)</t>
  </si>
  <si>
    <t>Väike-Maarja vald
(NB! Olemasolev Väike-Maarja vald säilib, Rakke liitub)</t>
  </si>
  <si>
    <t>Tartu linn
(NB! Olemasolev Tartu linn säilib, Tähtvere liitub)</t>
  </si>
  <si>
    <t>Viljandi vald 
(NB! Olemasolev Viljandi vald säilib, teised liituvad)</t>
  </si>
  <si>
    <t>Keila vald, Paldiski linn, Vasalemma vald ja Padise vald</t>
  </si>
  <si>
    <t>Aegviidu vald ja Anija vald</t>
  </si>
  <si>
    <t>Käina vald, Hiiu vald, Emmaste vald ja Pühalepa vald</t>
  </si>
  <si>
    <t>Iisaku vald, Alajõe vald, Mäetaguse vald, Tudulinna vald ja Illuka vald</t>
  </si>
  <si>
    <t>Kiviõli linn, Sonda vald ja Lüganuse vald</t>
  </si>
  <si>
    <r>
      <rPr>
        <sz val="9"/>
        <color theme="1"/>
        <rFont val="Arial"/>
        <family val="2"/>
        <charset val="186"/>
      </rPr>
      <t>Vaivara vald ja Narva-Jõesuu</t>
    </r>
    <r>
      <rPr>
        <b/>
        <sz val="9"/>
        <color theme="1"/>
        <rFont val="Arial"/>
        <family val="2"/>
        <charset val="186"/>
      </rPr>
      <t xml:space="preserve"> </t>
    </r>
    <r>
      <rPr>
        <sz val="9"/>
        <color theme="1"/>
        <rFont val="Arial"/>
        <family val="2"/>
        <charset val="186"/>
      </rPr>
      <t>linn</t>
    </r>
    <r>
      <rPr>
        <b/>
        <sz val="9"/>
        <color theme="1"/>
        <rFont val="Arial"/>
        <family val="2"/>
        <charset val="186"/>
      </rPr>
      <t xml:space="preserve"> </t>
    </r>
    <r>
      <rPr>
        <sz val="9"/>
        <color theme="1"/>
        <rFont val="Arial"/>
        <family val="2"/>
        <charset val="186"/>
      </rPr>
      <t>(+ Kohtla-Järve Viivikonna linnaosa)</t>
    </r>
  </si>
  <si>
    <t>Järva-Jaani vald, Albu vald, Ambla vald, Imavere vald, Kareda vald, Koigi  vald ja Koeru vald</t>
  </si>
  <si>
    <t>Rakke vald ja Väike-Maarja vald</t>
  </si>
  <si>
    <t>Pärnu linn, Audru vald, Paikuse vald ja Tõstamaa vald</t>
  </si>
  <si>
    <t>Kuressaare linn, Lääne-Saare vald, Orissaare vald, Pihtla vald, Valjala vald, Salme vald, Kihelkonna vald, Laimjala vald, Mustjala vald, Torgu vald, Leisi vald ja Pöide vald</t>
  </si>
  <si>
    <r>
      <t>Rapla vald, Kaiu vald, Raikküla vald ja</t>
    </r>
    <r>
      <rPr>
        <b/>
        <sz val="9"/>
        <color theme="1"/>
        <rFont val="Arial"/>
        <family val="2"/>
        <charset val="186"/>
      </rPr>
      <t xml:space="preserve"> </t>
    </r>
    <r>
      <rPr>
        <sz val="9"/>
        <color theme="1"/>
        <rFont val="Arial"/>
        <family val="2"/>
        <charset val="186"/>
      </rPr>
      <t>Juuru vald</t>
    </r>
    <r>
      <rPr>
        <b/>
        <sz val="9"/>
        <color theme="1"/>
        <rFont val="Arial"/>
        <family val="2"/>
        <charset val="186"/>
      </rPr>
      <t xml:space="preserve">
</t>
    </r>
    <r>
      <rPr>
        <sz val="9"/>
        <color theme="1"/>
        <rFont val="Arial"/>
        <family val="2"/>
        <charset val="186"/>
      </rPr>
      <t>(- Raikküla valla Riidaku, Pühatu ja Kõrvetaguse küla)</t>
    </r>
  </si>
  <si>
    <t>Ülenurme vald ja Kambja vald</t>
  </si>
  <si>
    <t>Alatskivi vald, Vara vald, Peipsiääre vald, Kallaste linn ja Pala vald</t>
  </si>
  <si>
    <t>Tartu linn ja Tähtvere vald</t>
  </si>
  <si>
    <t>Piirissaare vald, Tartu vald, Laeva vald ja Tabivere vald</t>
  </si>
  <si>
    <t>Otepää vald, Sangaste vald ja Puka vald (Puka valla Puka alevik, Komsi, Kibena, Meegaste, Kähri, Ruuna, Kuigatsi, Vaardi, Kolli, Plika,  Prange ja Põru küla)
(+ Palupera valla Lutike, Makita, Miti, Neeruti, Nõuni, Päidla ja Räbi külad)</t>
  </si>
  <si>
    <t>Mõniste vald, Misso vald, Varstu vald, Haanja vald ja Rõuge vald (- Misso valla Hindsa, Koorla, Kossa, Kriiva, Leimani, Lütä, Mokra, Määsi, Napi, Pruntova, Põrstõ, Saagri, Tiastõ, Tiilige, Toodsi ja Tserebi küla)</t>
  </si>
  <si>
    <t>Värska vald, Mikitamäe vald, Meremäe vald ja Misso valla Hindsa, Koorla, Kossa, Kriiva, Leimani, Lütä, Mokra, Määsi, Napi, Pruntova, Põrstõ, Saagri, Tiastõ, Tiilige, Toodsi ja Tserebi küla (Luhamaa nulga külad)</t>
  </si>
  <si>
    <t>Lasva vald, Sõmerpalu vald, Võru vald, Vastseliina vald ja Orava vald</t>
  </si>
  <si>
    <t>Ühinenud KOVide arv</t>
  </si>
  <si>
    <t xml:space="preserve">KOVid ja ühinenud KOVid </t>
  </si>
  <si>
    <t>ei ühinenud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</si>
</sst>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3" fontId="1" fillId="0" borderId="0" xfId="0" applyNumberFormat="1" applyFont="1"/>
    <xf numFmtId="3" fontId="1" fillId="2" borderId="0" xfId="0" applyNumberFormat="1" applyFont="1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1" fontId="2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/>
    </xf>
    <xf numFmtId="4" fontId="0" fillId="0" borderId="0" xfId="0" applyNumberFormat="1"/>
    <xf numFmtId="3" fontId="1" fillId="0" borderId="1" xfId="0" applyNumberFormat="1" applyFont="1" applyBorder="1" applyAlignment="1">
      <alignment vertical="center" wrapText="1"/>
    </xf>
    <xf numFmtId="3" fontId="0" fillId="0" borderId="0" xfId="0" applyNumberFormat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4" sqref="C14"/>
    </sheetView>
  </sheetViews>
  <sheetFormatPr defaultRowHeight="15" x14ac:dyDescent="0.25"/>
  <cols>
    <col min="1" max="1" width="14.28515625" customWidth="1"/>
    <col min="2" max="2" width="55.140625" customWidth="1"/>
    <col min="3" max="3" width="21.7109375" customWidth="1"/>
    <col min="4" max="4" width="13.28515625" customWidth="1"/>
    <col min="5" max="5" width="13.42578125" customWidth="1"/>
    <col min="6" max="6" width="13.5703125" style="15" customWidth="1"/>
  </cols>
  <sheetData>
    <row r="1" spans="1:7" x14ac:dyDescent="0.25">
      <c r="B1" s="1"/>
      <c r="C1" s="1"/>
      <c r="D1" s="2"/>
      <c r="E1" s="3">
        <f>SUM(E3:E81)</f>
        <v>1352291</v>
      </c>
      <c r="F1" s="3">
        <f>SUM(F3:F81)</f>
        <v>43432.17</v>
      </c>
      <c r="G1" s="13"/>
    </row>
    <row r="2" spans="1:7" ht="24" x14ac:dyDescent="0.25">
      <c r="A2" s="4" t="s">
        <v>0</v>
      </c>
      <c r="B2" s="5" t="s">
        <v>152</v>
      </c>
      <c r="C2" s="5" t="s">
        <v>1</v>
      </c>
      <c r="D2" s="5" t="s">
        <v>151</v>
      </c>
      <c r="E2" s="4" t="s">
        <v>2</v>
      </c>
      <c r="F2" s="14" t="s">
        <v>3</v>
      </c>
    </row>
    <row r="3" spans="1:7" x14ac:dyDescent="0.25">
      <c r="A3" s="6" t="s">
        <v>4</v>
      </c>
      <c r="B3" s="7" t="s">
        <v>133</v>
      </c>
      <c r="C3" s="7" t="s">
        <v>16</v>
      </c>
      <c r="D3" s="6">
        <v>2</v>
      </c>
      <c r="E3" s="8">
        <v>6340</v>
      </c>
      <c r="F3" s="8">
        <v>532.91000000000008</v>
      </c>
    </row>
    <row r="4" spans="1:7" x14ac:dyDescent="0.25">
      <c r="A4" s="6" t="s">
        <v>4</v>
      </c>
      <c r="B4" s="7" t="s">
        <v>10</v>
      </c>
      <c r="C4" s="7" t="s">
        <v>10</v>
      </c>
      <c r="D4" s="12" t="s">
        <v>153</v>
      </c>
      <c r="E4" s="8">
        <v>13966</v>
      </c>
      <c r="F4" s="8">
        <v>159.07</v>
      </c>
    </row>
    <row r="5" spans="1:7" x14ac:dyDescent="0.25">
      <c r="A5" s="6" t="s">
        <v>4</v>
      </c>
      <c r="B5" s="7" t="s">
        <v>17</v>
      </c>
      <c r="C5" s="7" t="s">
        <v>17</v>
      </c>
      <c r="D5" s="12" t="s">
        <v>153</v>
      </c>
      <c r="E5" s="8">
        <v>6338</v>
      </c>
      <c r="F5" s="8">
        <v>210.86</v>
      </c>
    </row>
    <row r="6" spans="1:7" x14ac:dyDescent="0.25">
      <c r="A6" s="6" t="s">
        <v>4</v>
      </c>
      <c r="B6" s="7" t="s">
        <v>12</v>
      </c>
      <c r="C6" s="7" t="s">
        <v>12</v>
      </c>
      <c r="D6" s="12" t="s">
        <v>153</v>
      </c>
      <c r="E6" s="8">
        <v>9861</v>
      </c>
      <c r="F6" s="8">
        <v>11.25</v>
      </c>
    </row>
    <row r="7" spans="1:7" x14ac:dyDescent="0.25">
      <c r="A7" s="6" t="s">
        <v>4</v>
      </c>
      <c r="B7" s="7" t="s">
        <v>18</v>
      </c>
      <c r="C7" s="7" t="s">
        <v>18</v>
      </c>
      <c r="D7" s="12" t="s">
        <v>153</v>
      </c>
      <c r="E7" s="8">
        <v>5123</v>
      </c>
      <c r="F7" s="8">
        <v>100.37</v>
      </c>
    </row>
    <row r="8" spans="1:7" x14ac:dyDescent="0.25">
      <c r="A8" s="6" t="s">
        <v>4</v>
      </c>
      <c r="B8" s="7" t="s">
        <v>14</v>
      </c>
      <c r="C8" s="7" t="s">
        <v>14</v>
      </c>
      <c r="D8" s="12" t="s">
        <v>153</v>
      </c>
      <c r="E8" s="8">
        <v>7183</v>
      </c>
      <c r="F8" s="8">
        <v>532.84</v>
      </c>
    </row>
    <row r="9" spans="1:7" x14ac:dyDescent="0.25">
      <c r="A9" s="6" t="s">
        <v>4</v>
      </c>
      <c r="B9" s="7" t="s">
        <v>15</v>
      </c>
      <c r="C9" s="7" t="s">
        <v>15</v>
      </c>
      <c r="D9" s="12" t="s">
        <v>153</v>
      </c>
      <c r="E9" s="8">
        <v>6590</v>
      </c>
      <c r="F9" s="8">
        <v>707.93</v>
      </c>
    </row>
    <row r="10" spans="1:7" x14ac:dyDescent="0.25">
      <c r="A10" s="6" t="s">
        <v>4</v>
      </c>
      <c r="B10" s="7" t="s">
        <v>20</v>
      </c>
      <c r="C10" s="7" t="s">
        <v>20</v>
      </c>
      <c r="D10" s="12" t="s">
        <v>153</v>
      </c>
      <c r="E10" s="8">
        <v>2738</v>
      </c>
      <c r="F10" s="8">
        <v>3.81</v>
      </c>
    </row>
    <row r="11" spans="1:7" x14ac:dyDescent="0.25">
      <c r="A11" s="6" t="s">
        <v>4</v>
      </c>
      <c r="B11" s="7" t="s">
        <v>132</v>
      </c>
      <c r="C11" s="7" t="s">
        <v>11</v>
      </c>
      <c r="D11" s="6">
        <v>4</v>
      </c>
      <c r="E11" s="8">
        <v>12950</v>
      </c>
      <c r="F11" s="8">
        <v>644.26</v>
      </c>
    </row>
    <row r="12" spans="1:7" x14ac:dyDescent="0.25">
      <c r="A12" s="6" t="s">
        <v>4</v>
      </c>
      <c r="B12" s="7" t="s">
        <v>9</v>
      </c>
      <c r="C12" s="7" t="s">
        <v>9</v>
      </c>
      <c r="D12" s="12" t="s">
        <v>153</v>
      </c>
      <c r="E12" s="8">
        <v>15596</v>
      </c>
      <c r="F12" s="8">
        <v>22.76</v>
      </c>
    </row>
    <row r="13" spans="1:7" x14ac:dyDescent="0.25">
      <c r="A13" s="6" t="s">
        <v>4</v>
      </c>
      <c r="B13" s="7" t="s">
        <v>19</v>
      </c>
      <c r="C13" s="7" t="s">
        <v>19</v>
      </c>
      <c r="D13" s="12" t="s">
        <v>153</v>
      </c>
      <c r="E13" s="8">
        <v>5075</v>
      </c>
      <c r="F13" s="8">
        <v>158.86000000000001</v>
      </c>
    </row>
    <row r="14" spans="1:7" x14ac:dyDescent="0.25">
      <c r="A14" s="6" t="s">
        <v>4</v>
      </c>
      <c r="B14" s="7" t="s">
        <v>8</v>
      </c>
      <c r="C14" s="7" t="s">
        <v>8</v>
      </c>
      <c r="D14" s="12" t="s">
        <v>153</v>
      </c>
      <c r="E14" s="8">
        <v>16956</v>
      </c>
      <c r="F14" s="8">
        <v>206.73</v>
      </c>
    </row>
    <row r="15" spans="1:7" x14ac:dyDescent="0.25">
      <c r="A15" s="6" t="s">
        <v>4</v>
      </c>
      <c r="B15" s="7" t="s">
        <v>13</v>
      </c>
      <c r="C15" s="7" t="s">
        <v>13</v>
      </c>
      <c r="D15" s="12" t="s">
        <v>153</v>
      </c>
      <c r="E15" s="8">
        <v>9591</v>
      </c>
      <c r="F15" s="8">
        <v>171.13</v>
      </c>
    </row>
    <row r="16" spans="1:7" ht="24.75" x14ac:dyDescent="0.25">
      <c r="A16" s="6" t="s">
        <v>4</v>
      </c>
      <c r="B16" s="7" t="s">
        <v>97</v>
      </c>
      <c r="C16" s="7" t="s">
        <v>6</v>
      </c>
      <c r="D16" s="6">
        <v>4</v>
      </c>
      <c r="E16" s="8">
        <v>21526</v>
      </c>
      <c r="F16" s="8">
        <v>627.58000000000004</v>
      </c>
    </row>
    <row r="17" spans="1:6" x14ac:dyDescent="0.25">
      <c r="A17" s="6" t="s">
        <v>4</v>
      </c>
      <c r="B17" s="7" t="s">
        <v>5</v>
      </c>
      <c r="C17" s="7" t="s">
        <v>5</v>
      </c>
      <c r="D17" s="12" t="s">
        <v>153</v>
      </c>
      <c r="E17" s="8">
        <v>443467</v>
      </c>
      <c r="F17" s="8">
        <v>158.27000000000001</v>
      </c>
    </row>
    <row r="18" spans="1:6" x14ac:dyDescent="0.25">
      <c r="A18" s="6" t="s">
        <v>4</v>
      </c>
      <c r="B18" s="7" t="s">
        <v>7</v>
      </c>
      <c r="C18" s="7" t="s">
        <v>7</v>
      </c>
      <c r="D18" s="12" t="s">
        <v>153</v>
      </c>
      <c r="E18" s="8">
        <v>19042</v>
      </c>
      <c r="F18" s="8">
        <v>72.84</v>
      </c>
    </row>
    <row r="19" spans="1:6" x14ac:dyDescent="0.25">
      <c r="A19" s="6" t="s">
        <v>21</v>
      </c>
      <c r="B19" s="7" t="s">
        <v>134</v>
      </c>
      <c r="C19" s="7" t="s">
        <v>22</v>
      </c>
      <c r="D19" s="6">
        <v>4</v>
      </c>
      <c r="E19" s="8">
        <v>9550</v>
      </c>
      <c r="F19" s="8">
        <v>1023.26</v>
      </c>
    </row>
    <row r="20" spans="1:6" ht="24.75" x14ac:dyDescent="0.25">
      <c r="A20" s="6" t="s">
        <v>23</v>
      </c>
      <c r="B20" s="7" t="s">
        <v>135</v>
      </c>
      <c r="C20" s="7" t="s">
        <v>31</v>
      </c>
      <c r="D20" s="6">
        <v>5</v>
      </c>
      <c r="E20" s="8">
        <v>5040</v>
      </c>
      <c r="F20" s="8">
        <v>1465.47</v>
      </c>
    </row>
    <row r="21" spans="1:6" x14ac:dyDescent="0.25">
      <c r="A21" s="6" t="s">
        <v>23</v>
      </c>
      <c r="B21" s="7" t="s">
        <v>29</v>
      </c>
      <c r="C21" s="7" t="s">
        <v>29</v>
      </c>
      <c r="D21" s="12" t="s">
        <v>153</v>
      </c>
      <c r="E21" s="8">
        <v>11826</v>
      </c>
      <c r="F21" s="8">
        <v>124.06</v>
      </c>
    </row>
    <row r="22" spans="1:6" x14ac:dyDescent="0.25">
      <c r="A22" s="6" t="s">
        <v>23</v>
      </c>
      <c r="B22" s="7" t="s">
        <v>26</v>
      </c>
      <c r="C22" s="7" t="s">
        <v>27</v>
      </c>
      <c r="D22" s="12" t="s">
        <v>153</v>
      </c>
      <c r="E22" s="8">
        <f>36106-118</f>
        <v>35988</v>
      </c>
      <c r="F22" s="8">
        <f>41.77-2.45</f>
        <v>39.32</v>
      </c>
    </row>
    <row r="23" spans="1:6" x14ac:dyDescent="0.25">
      <c r="A23" s="6" t="s">
        <v>23</v>
      </c>
      <c r="B23" s="7" t="s">
        <v>136</v>
      </c>
      <c r="C23" s="7" t="s">
        <v>30</v>
      </c>
      <c r="D23" s="6">
        <v>3</v>
      </c>
      <c r="E23" s="8">
        <v>9155</v>
      </c>
      <c r="F23" s="8">
        <v>598.80000000000007</v>
      </c>
    </row>
    <row r="24" spans="1:6" x14ac:dyDescent="0.25">
      <c r="A24" s="6" t="s">
        <v>23</v>
      </c>
      <c r="B24" s="7" t="s">
        <v>24</v>
      </c>
      <c r="C24" s="7" t="s">
        <v>25</v>
      </c>
      <c r="D24" s="12" t="s">
        <v>153</v>
      </c>
      <c r="E24" s="8">
        <v>59460</v>
      </c>
      <c r="F24" s="8">
        <v>84.54</v>
      </c>
    </row>
    <row r="25" spans="1:6" ht="24.75" x14ac:dyDescent="0.25">
      <c r="A25" s="6" t="s">
        <v>23</v>
      </c>
      <c r="B25" s="10" t="s">
        <v>137</v>
      </c>
      <c r="C25" s="7" t="s">
        <v>32</v>
      </c>
      <c r="D25" s="6">
        <v>2</v>
      </c>
      <c r="E25" s="8">
        <f>4772+118</f>
        <v>4890</v>
      </c>
      <c r="F25" s="8">
        <f>409+2.45</f>
        <v>411.45</v>
      </c>
    </row>
    <row r="26" spans="1:6" x14ac:dyDescent="0.25">
      <c r="A26" s="6" t="s">
        <v>23</v>
      </c>
      <c r="B26" s="7" t="s">
        <v>28</v>
      </c>
      <c r="C26" s="7" t="s">
        <v>28</v>
      </c>
      <c r="D26" s="12" t="s">
        <v>153</v>
      </c>
      <c r="E26" s="8">
        <v>13666</v>
      </c>
      <c r="F26" s="8">
        <v>10.54</v>
      </c>
    </row>
    <row r="27" spans="1:6" x14ac:dyDescent="0.25">
      <c r="A27" s="6" t="s">
        <v>23</v>
      </c>
      <c r="B27" s="7" t="s">
        <v>96</v>
      </c>
      <c r="C27" s="7" t="s">
        <v>33</v>
      </c>
      <c r="D27" s="6">
        <v>3</v>
      </c>
      <c r="E27" s="8">
        <v>4849</v>
      </c>
      <c r="F27" s="8">
        <v>265.86</v>
      </c>
    </row>
    <row r="28" spans="1:6" ht="36.75" x14ac:dyDescent="0.25">
      <c r="A28" s="6" t="s">
        <v>34</v>
      </c>
      <c r="B28" s="7" t="s">
        <v>98</v>
      </c>
      <c r="C28" s="7" t="s">
        <v>35</v>
      </c>
      <c r="D28" s="6">
        <v>4</v>
      </c>
      <c r="E28" s="8">
        <f>13772+421-93</f>
        <v>14100</v>
      </c>
      <c r="F28" s="8">
        <v>1038.45</v>
      </c>
    </row>
    <row r="29" spans="1:6" ht="24.75" x14ac:dyDescent="0.25">
      <c r="A29" s="6" t="s">
        <v>34</v>
      </c>
      <c r="B29" s="7" t="s">
        <v>100</v>
      </c>
      <c r="C29" s="7" t="s">
        <v>37</v>
      </c>
      <c r="D29" s="6">
        <v>5</v>
      </c>
      <c r="E29" s="8">
        <f>5645+93</f>
        <v>5738</v>
      </c>
      <c r="F29" s="8">
        <f>614.44</f>
        <v>614.44000000000005</v>
      </c>
    </row>
    <row r="30" spans="1:6" ht="36.75" x14ac:dyDescent="0.25">
      <c r="A30" s="6" t="s">
        <v>34</v>
      </c>
      <c r="B30" s="7" t="s">
        <v>99</v>
      </c>
      <c r="C30" s="7" t="s">
        <v>36</v>
      </c>
      <c r="D30" s="6">
        <v>4</v>
      </c>
      <c r="E30" s="8">
        <f>10591-421</f>
        <v>10170</v>
      </c>
      <c r="F30" s="8">
        <v>890.73</v>
      </c>
    </row>
    <row r="31" spans="1:6" ht="24.75" x14ac:dyDescent="0.25">
      <c r="A31" s="6" t="s">
        <v>38</v>
      </c>
      <c r="B31" s="7" t="s">
        <v>138</v>
      </c>
      <c r="C31" s="7" t="s">
        <v>41</v>
      </c>
      <c r="D31" s="6">
        <v>7</v>
      </c>
      <c r="E31" s="8">
        <v>9225</v>
      </c>
      <c r="F31" s="8">
        <v>1222.9000000000001</v>
      </c>
    </row>
    <row r="32" spans="1:6" x14ac:dyDescent="0.25">
      <c r="A32" s="6" t="s">
        <v>38</v>
      </c>
      <c r="B32" s="7" t="s">
        <v>101</v>
      </c>
      <c r="C32" s="7" t="s">
        <v>39</v>
      </c>
      <c r="D32" s="6">
        <v>3</v>
      </c>
      <c r="E32" s="8">
        <v>11130</v>
      </c>
      <c r="F32" s="8">
        <v>442.53999999999996</v>
      </c>
    </row>
    <row r="33" spans="1:6" x14ac:dyDescent="0.25">
      <c r="A33" s="6" t="s">
        <v>38</v>
      </c>
      <c r="B33" s="7" t="s">
        <v>102</v>
      </c>
      <c r="C33" s="7" t="s">
        <v>40</v>
      </c>
      <c r="D33" s="6">
        <v>3</v>
      </c>
      <c r="E33" s="8">
        <v>11099</v>
      </c>
      <c r="F33" s="8">
        <v>1009.05</v>
      </c>
    </row>
    <row r="34" spans="1:6" x14ac:dyDescent="0.25">
      <c r="A34" s="6" t="s">
        <v>42</v>
      </c>
      <c r="B34" s="7" t="s">
        <v>103</v>
      </c>
      <c r="C34" s="7" t="s">
        <v>43</v>
      </c>
      <c r="D34" s="6">
        <v>2</v>
      </c>
      <c r="E34" s="8">
        <v>13596</v>
      </c>
      <c r="F34" s="8">
        <v>264.14999999999998</v>
      </c>
    </row>
    <row r="35" spans="1:6" ht="24.75" x14ac:dyDescent="0.25">
      <c r="A35" s="6" t="s">
        <v>42</v>
      </c>
      <c r="B35" s="7" t="s">
        <v>104</v>
      </c>
      <c r="C35" s="7" t="s">
        <v>44</v>
      </c>
      <c r="D35" s="6">
        <v>5</v>
      </c>
      <c r="E35" s="9">
        <v>7271</v>
      </c>
      <c r="F35" s="8">
        <f>1438.52</f>
        <v>1438.52</v>
      </c>
    </row>
    <row r="36" spans="1:6" x14ac:dyDescent="0.25">
      <c r="A36" s="6" t="s">
        <v>42</v>
      </c>
      <c r="B36" s="7" t="s">
        <v>45</v>
      </c>
      <c r="C36" s="7" t="s">
        <v>45</v>
      </c>
      <c r="D36" s="12" t="s">
        <v>153</v>
      </c>
      <c r="E36" s="8">
        <v>425</v>
      </c>
      <c r="F36" s="8">
        <v>92.93</v>
      </c>
    </row>
    <row r="37" spans="1:6" x14ac:dyDescent="0.25">
      <c r="A37" s="6" t="s">
        <v>46</v>
      </c>
      <c r="B37" s="7" t="s">
        <v>109</v>
      </c>
      <c r="C37" s="7" t="s">
        <v>52</v>
      </c>
      <c r="D37" s="6">
        <v>2</v>
      </c>
      <c r="E37" s="8">
        <v>4389</v>
      </c>
      <c r="F37" s="8">
        <v>547.29999999999995</v>
      </c>
    </row>
    <row r="38" spans="1:6" x14ac:dyDescent="0.25">
      <c r="A38" s="6" t="s">
        <v>46</v>
      </c>
      <c r="B38" s="7" t="s">
        <v>51</v>
      </c>
      <c r="C38" s="7" t="s">
        <v>51</v>
      </c>
      <c r="D38" s="12" t="s">
        <v>153</v>
      </c>
      <c r="E38" s="8">
        <v>5063</v>
      </c>
      <c r="F38" s="8">
        <v>354.81</v>
      </c>
    </row>
    <row r="39" spans="1:6" x14ac:dyDescent="0.25">
      <c r="A39" s="6" t="s">
        <v>46</v>
      </c>
      <c r="B39" s="7" t="s">
        <v>47</v>
      </c>
      <c r="C39" s="7" t="s">
        <v>47</v>
      </c>
      <c r="D39" s="12" t="s">
        <v>153</v>
      </c>
      <c r="E39" s="8">
        <v>15737</v>
      </c>
      <c r="F39" s="8">
        <v>10.64</v>
      </c>
    </row>
    <row r="40" spans="1:6" x14ac:dyDescent="0.25">
      <c r="A40" s="6" t="s">
        <v>46</v>
      </c>
      <c r="B40" s="7" t="s">
        <v>108</v>
      </c>
      <c r="C40" s="7" t="s">
        <v>50</v>
      </c>
      <c r="D40" s="6">
        <v>2</v>
      </c>
      <c r="E40" s="8">
        <v>5583</v>
      </c>
      <c r="F40" s="8">
        <v>295.98</v>
      </c>
    </row>
    <row r="41" spans="1:6" x14ac:dyDescent="0.25">
      <c r="A41" s="6" t="s">
        <v>46</v>
      </c>
      <c r="B41" s="7" t="s">
        <v>105</v>
      </c>
      <c r="C41" s="7" t="s">
        <v>48</v>
      </c>
      <c r="D41" s="6">
        <v>2</v>
      </c>
      <c r="E41" s="8">
        <v>11381</v>
      </c>
      <c r="F41" s="8">
        <v>478.96</v>
      </c>
    </row>
    <row r="42" spans="1:6" ht="36.75" x14ac:dyDescent="0.25">
      <c r="A42" s="6" t="s">
        <v>46</v>
      </c>
      <c r="B42" s="7" t="s">
        <v>106</v>
      </c>
      <c r="C42" s="7" t="s">
        <v>128</v>
      </c>
      <c r="D42" s="6">
        <v>3</v>
      </c>
      <c r="E42" s="8">
        <v>7045</v>
      </c>
      <c r="F42" s="8">
        <v>1012.8100000000001</v>
      </c>
    </row>
    <row r="43" spans="1:6" x14ac:dyDescent="0.25">
      <c r="A43" s="6" t="s">
        <v>46</v>
      </c>
      <c r="B43" s="7" t="s">
        <v>107</v>
      </c>
      <c r="C43" s="7" t="s">
        <v>49</v>
      </c>
      <c r="D43" s="6">
        <v>3</v>
      </c>
      <c r="E43" s="8">
        <v>6040</v>
      </c>
      <c r="F43" s="8">
        <v>311.2</v>
      </c>
    </row>
    <row r="44" spans="1:6" ht="48.75" x14ac:dyDescent="0.25">
      <c r="A44" s="6" t="s">
        <v>46</v>
      </c>
      <c r="B44" s="7" t="s">
        <v>139</v>
      </c>
      <c r="C44" s="7" t="s">
        <v>129</v>
      </c>
      <c r="D44" s="6">
        <v>2</v>
      </c>
      <c r="E44" s="8">
        <v>6112</v>
      </c>
      <c r="F44" s="8">
        <v>683.25</v>
      </c>
    </row>
    <row r="45" spans="1:6" x14ac:dyDescent="0.25">
      <c r="A45" s="6" t="s">
        <v>53</v>
      </c>
      <c r="B45" s="7" t="s">
        <v>112</v>
      </c>
      <c r="C45" s="7" t="s">
        <v>56</v>
      </c>
      <c r="D45" s="6">
        <v>3</v>
      </c>
      <c r="E45" s="8">
        <v>4962</v>
      </c>
      <c r="F45" s="8">
        <v>524.87</v>
      </c>
    </row>
    <row r="46" spans="1:6" ht="24.75" x14ac:dyDescent="0.25">
      <c r="A46" s="6" t="s">
        <v>53</v>
      </c>
      <c r="B46" s="7" t="s">
        <v>110</v>
      </c>
      <c r="C46" s="7" t="s">
        <v>54</v>
      </c>
      <c r="D46" s="6">
        <v>5</v>
      </c>
      <c r="E46" s="8">
        <v>14405</v>
      </c>
      <c r="F46" s="8">
        <v>705.8</v>
      </c>
    </row>
    <row r="47" spans="1:6" ht="24.75" x14ac:dyDescent="0.25">
      <c r="A47" s="6" t="s">
        <v>53</v>
      </c>
      <c r="B47" s="7" t="s">
        <v>111</v>
      </c>
      <c r="C47" s="7" t="s">
        <v>55</v>
      </c>
      <c r="D47" s="6">
        <v>3</v>
      </c>
      <c r="E47" s="9">
        <f>6660-48</f>
        <v>6612</v>
      </c>
      <c r="F47" s="8">
        <v>591.22</v>
      </c>
    </row>
    <row r="48" spans="1:6" x14ac:dyDescent="0.25">
      <c r="A48" s="6" t="s">
        <v>57</v>
      </c>
      <c r="B48" s="7" t="s">
        <v>116</v>
      </c>
      <c r="C48" s="7" t="s">
        <v>62</v>
      </c>
      <c r="D48" s="6">
        <v>2</v>
      </c>
      <c r="E48" s="8">
        <v>4982</v>
      </c>
      <c r="F48" s="8">
        <v>493.7</v>
      </c>
    </row>
    <row r="49" spans="1:6" x14ac:dyDescent="0.25">
      <c r="A49" s="6" t="s">
        <v>57</v>
      </c>
      <c r="B49" s="7" t="s">
        <v>64</v>
      </c>
      <c r="C49" s="7" t="s">
        <v>64</v>
      </c>
      <c r="D49" s="12" t="s">
        <v>153</v>
      </c>
      <c r="E49" s="8">
        <v>701</v>
      </c>
      <c r="F49" s="8">
        <v>16.88</v>
      </c>
    </row>
    <row r="50" spans="1:6" x14ac:dyDescent="0.25">
      <c r="A50" s="6" t="s">
        <v>57</v>
      </c>
      <c r="B50" s="7" t="s">
        <v>115</v>
      </c>
      <c r="C50" s="7" t="s">
        <v>61</v>
      </c>
      <c r="D50" s="6">
        <v>4</v>
      </c>
      <c r="E50" s="8">
        <v>5602</v>
      </c>
      <c r="F50" s="8">
        <v>1351.51</v>
      </c>
    </row>
    <row r="51" spans="1:6" x14ac:dyDescent="0.25">
      <c r="A51" s="6" t="s">
        <v>57</v>
      </c>
      <c r="B51" s="7" t="s">
        <v>114</v>
      </c>
      <c r="C51" s="7" t="s">
        <v>60</v>
      </c>
      <c r="D51" s="6">
        <v>4</v>
      </c>
      <c r="E51" s="9">
        <v>8561</v>
      </c>
      <c r="F51" s="8">
        <v>1012.71</v>
      </c>
    </row>
    <row r="52" spans="1:6" x14ac:dyDescent="0.25">
      <c r="A52" s="6" t="s">
        <v>57</v>
      </c>
      <c r="B52" s="7" t="s">
        <v>140</v>
      </c>
      <c r="C52" s="7" t="s">
        <v>58</v>
      </c>
      <c r="D52" s="6">
        <v>4</v>
      </c>
      <c r="E52" s="8">
        <v>51730</v>
      </c>
      <c r="F52" s="8">
        <v>855.24</v>
      </c>
    </row>
    <row r="53" spans="1:6" x14ac:dyDescent="0.25">
      <c r="A53" s="6" t="s">
        <v>57</v>
      </c>
      <c r="B53" s="7" t="s">
        <v>117</v>
      </c>
      <c r="C53" s="7" t="s">
        <v>63</v>
      </c>
      <c r="D53" s="6">
        <v>2</v>
      </c>
      <c r="E53" s="8">
        <v>4873</v>
      </c>
      <c r="F53" s="8">
        <v>1064.67</v>
      </c>
    </row>
    <row r="54" spans="1:6" x14ac:dyDescent="0.25">
      <c r="A54" s="6" t="s">
        <v>57</v>
      </c>
      <c r="B54" s="7" t="s">
        <v>113</v>
      </c>
      <c r="C54" s="7" t="s">
        <v>59</v>
      </c>
      <c r="D54" s="6">
        <v>4</v>
      </c>
      <c r="E54" s="8">
        <v>11716</v>
      </c>
      <c r="F54" s="8">
        <v>611.16000000000008</v>
      </c>
    </row>
    <row r="55" spans="1:6" x14ac:dyDescent="0.25">
      <c r="A55" s="6" t="s">
        <v>65</v>
      </c>
      <c r="B55" s="7" t="s">
        <v>119</v>
      </c>
      <c r="C55" s="7" t="s">
        <v>69</v>
      </c>
      <c r="D55" s="6">
        <v>2</v>
      </c>
      <c r="E55" s="8">
        <v>5659</v>
      </c>
      <c r="F55" s="8">
        <v>512.13</v>
      </c>
    </row>
    <row r="56" spans="1:6" x14ac:dyDescent="0.25">
      <c r="A56" s="6" t="s">
        <v>65</v>
      </c>
      <c r="B56" s="7" t="s">
        <v>68</v>
      </c>
      <c r="C56" s="7" t="s">
        <v>68</v>
      </c>
      <c r="D56" s="12" t="s">
        <v>153</v>
      </c>
      <c r="E56" s="8">
        <v>7062</v>
      </c>
      <c r="F56" s="8">
        <v>230.2</v>
      </c>
    </row>
    <row r="57" spans="1:6" ht="24.75" x14ac:dyDescent="0.25">
      <c r="A57" s="6" t="s">
        <v>65</v>
      </c>
      <c r="B57" s="7" t="s">
        <v>118</v>
      </c>
      <c r="C57" s="7" t="s">
        <v>67</v>
      </c>
      <c r="D57" s="6">
        <v>2</v>
      </c>
      <c r="E57" s="9">
        <f>7799+66</f>
        <v>7865</v>
      </c>
      <c r="F57" s="8">
        <v>1173.6500000000001</v>
      </c>
    </row>
    <row r="58" spans="1:6" ht="24.75" x14ac:dyDescent="0.25">
      <c r="A58" s="6" t="s">
        <v>65</v>
      </c>
      <c r="B58" s="7" t="s">
        <v>142</v>
      </c>
      <c r="C58" s="7" t="s">
        <v>66</v>
      </c>
      <c r="D58" s="6">
        <v>4</v>
      </c>
      <c r="E58" s="8">
        <f>13480-66</f>
        <v>13414</v>
      </c>
      <c r="F58" s="8">
        <v>848.81</v>
      </c>
    </row>
    <row r="59" spans="1:6" x14ac:dyDescent="0.25">
      <c r="A59" s="6" t="s">
        <v>70</v>
      </c>
      <c r="B59" s="7" t="s">
        <v>72</v>
      </c>
      <c r="C59" s="7" t="s">
        <v>72</v>
      </c>
      <c r="D59" s="12" t="s">
        <v>153</v>
      </c>
      <c r="E59" s="8">
        <v>1887</v>
      </c>
      <c r="F59" s="8">
        <v>206.12</v>
      </c>
    </row>
    <row r="60" spans="1:6" x14ac:dyDescent="0.25">
      <c r="A60" s="11" t="s">
        <v>70</v>
      </c>
      <c r="B60" s="7" t="s">
        <v>73</v>
      </c>
      <c r="C60" s="7" t="s">
        <v>73</v>
      </c>
      <c r="D60" s="12" t="s">
        <v>153</v>
      </c>
      <c r="E60" s="8">
        <v>147</v>
      </c>
      <c r="F60" s="8">
        <v>11.54</v>
      </c>
    </row>
    <row r="61" spans="1:6" ht="36.75" x14ac:dyDescent="0.25">
      <c r="A61" s="11" t="s">
        <v>70</v>
      </c>
      <c r="B61" s="7" t="s">
        <v>141</v>
      </c>
      <c r="C61" s="7" t="s">
        <v>71</v>
      </c>
      <c r="D61" s="7">
        <v>12</v>
      </c>
      <c r="E61" s="8">
        <v>32007</v>
      </c>
      <c r="F61" s="8">
        <v>2704.5299999999997</v>
      </c>
    </row>
    <row r="62" spans="1:6" ht="60.75" x14ac:dyDescent="0.25">
      <c r="A62" s="6" t="s">
        <v>74</v>
      </c>
      <c r="B62" s="7" t="s">
        <v>120</v>
      </c>
      <c r="C62" s="7" t="s">
        <v>75</v>
      </c>
      <c r="D62" s="6">
        <v>6</v>
      </c>
      <c r="E62" s="8">
        <f>14202+486</f>
        <v>14688</v>
      </c>
      <c r="F62" s="8">
        <v>728.57</v>
      </c>
    </row>
    <row r="63" spans="1:6" x14ac:dyDescent="0.25">
      <c r="A63" s="6" t="s">
        <v>74</v>
      </c>
      <c r="B63" s="7" t="s">
        <v>143</v>
      </c>
      <c r="C63" s="7" t="s">
        <v>77</v>
      </c>
      <c r="D63" s="6">
        <v>2</v>
      </c>
      <c r="E63" s="8">
        <v>10035</v>
      </c>
      <c r="F63" s="8">
        <v>275.57</v>
      </c>
    </row>
    <row r="64" spans="1:6" ht="24.75" x14ac:dyDescent="0.25">
      <c r="A64" s="6" t="s">
        <v>74</v>
      </c>
      <c r="B64" s="7" t="s">
        <v>121</v>
      </c>
      <c r="C64" s="7" t="s">
        <v>79</v>
      </c>
      <c r="D64" s="6">
        <v>3</v>
      </c>
      <c r="E64" s="8">
        <f>5100+48</f>
        <v>5148</v>
      </c>
      <c r="F64" s="8">
        <v>494.73</v>
      </c>
    </row>
    <row r="65" spans="1:6" x14ac:dyDescent="0.25">
      <c r="A65" s="6" t="s">
        <v>74</v>
      </c>
      <c r="B65" s="7" t="s">
        <v>80</v>
      </c>
      <c r="C65" s="7" t="s">
        <v>80</v>
      </c>
      <c r="D65" s="12" t="s">
        <v>153</v>
      </c>
      <c r="E65" s="8">
        <v>4251</v>
      </c>
      <c r="F65" s="8">
        <v>131.54</v>
      </c>
    </row>
    <row r="66" spans="1:6" x14ac:dyDescent="0.25">
      <c r="A66" s="6" t="s">
        <v>74</v>
      </c>
      <c r="B66" s="7" t="s">
        <v>81</v>
      </c>
      <c r="C66" s="7" t="s">
        <v>81</v>
      </c>
      <c r="D66" s="12" t="s">
        <v>153</v>
      </c>
      <c r="E66" s="8">
        <v>4170</v>
      </c>
      <c r="F66" s="8">
        <v>168.92</v>
      </c>
    </row>
    <row r="67" spans="1:6" x14ac:dyDescent="0.25">
      <c r="A67" s="6" t="s">
        <v>74</v>
      </c>
      <c r="B67" s="7" t="s">
        <v>144</v>
      </c>
      <c r="C67" s="7" t="s">
        <v>78</v>
      </c>
      <c r="D67" s="6">
        <v>5</v>
      </c>
      <c r="E67" s="8">
        <v>5776</v>
      </c>
      <c r="F67" s="8">
        <v>651.78</v>
      </c>
    </row>
    <row r="68" spans="1:6" ht="36.75" x14ac:dyDescent="0.25">
      <c r="A68" s="6" t="s">
        <v>74</v>
      </c>
      <c r="B68" s="7" t="s">
        <v>145</v>
      </c>
      <c r="C68" s="7" t="s">
        <v>130</v>
      </c>
      <c r="D68" s="6">
        <v>2</v>
      </c>
      <c r="E68" s="8">
        <v>99503</v>
      </c>
      <c r="F68" s="8">
        <v>153.59</v>
      </c>
    </row>
    <row r="69" spans="1:6" x14ac:dyDescent="0.25">
      <c r="A69" s="6" t="s">
        <v>74</v>
      </c>
      <c r="B69" s="7" t="s">
        <v>146</v>
      </c>
      <c r="C69" s="7" t="s">
        <v>76</v>
      </c>
      <c r="D69" s="6">
        <v>4</v>
      </c>
      <c r="E69" s="8">
        <v>10397</v>
      </c>
      <c r="F69" s="8">
        <v>741.6</v>
      </c>
    </row>
    <row r="70" spans="1:6" ht="60.75" x14ac:dyDescent="0.25">
      <c r="A70" s="6" t="s">
        <v>82</v>
      </c>
      <c r="B70" s="7" t="s">
        <v>147</v>
      </c>
      <c r="C70" s="7" t="s">
        <v>84</v>
      </c>
      <c r="D70" s="6">
        <v>3</v>
      </c>
      <c r="E70" s="9">
        <f>7264-486-30</f>
        <v>6748</v>
      </c>
      <c r="F70" s="8">
        <v>523.25</v>
      </c>
    </row>
    <row r="71" spans="1:6" ht="24.75" x14ac:dyDescent="0.25">
      <c r="A71" s="6" t="s">
        <v>82</v>
      </c>
      <c r="B71" s="7" t="s">
        <v>123</v>
      </c>
      <c r="C71" s="7" t="s">
        <v>85</v>
      </c>
      <c r="D71" s="6">
        <v>4</v>
      </c>
      <c r="E71" s="8">
        <f>6391+30</f>
        <v>6421</v>
      </c>
      <c r="F71" s="8">
        <v>649.20000000000005</v>
      </c>
    </row>
    <row r="72" spans="1:6" x14ac:dyDescent="0.25">
      <c r="A72" s="6" t="s">
        <v>82</v>
      </c>
      <c r="B72" s="7" t="s">
        <v>122</v>
      </c>
      <c r="C72" s="7" t="s">
        <v>83</v>
      </c>
      <c r="D72" s="6">
        <v>5</v>
      </c>
      <c r="E72" s="8">
        <v>16742</v>
      </c>
      <c r="F72" s="8">
        <v>749.56999999999994</v>
      </c>
    </row>
    <row r="73" spans="1:6" x14ac:dyDescent="0.25">
      <c r="A73" s="6" t="s">
        <v>86</v>
      </c>
      <c r="B73" s="7" t="s">
        <v>126</v>
      </c>
      <c r="C73" s="7" t="s">
        <v>89</v>
      </c>
      <c r="D73" s="6">
        <v>4</v>
      </c>
      <c r="E73" s="8">
        <v>7791</v>
      </c>
      <c r="F73" s="8">
        <v>880.95</v>
      </c>
    </row>
    <row r="74" spans="1:6" x14ac:dyDescent="0.25">
      <c r="A74" s="6" t="s">
        <v>86</v>
      </c>
      <c r="B74" s="7" t="s">
        <v>125</v>
      </c>
      <c r="C74" s="7" t="s">
        <v>88</v>
      </c>
      <c r="D74" s="6">
        <v>4</v>
      </c>
      <c r="E74" s="9">
        <v>8306</v>
      </c>
      <c r="F74" s="8">
        <v>1153</v>
      </c>
    </row>
    <row r="75" spans="1:6" x14ac:dyDescent="0.25">
      <c r="A75" s="6" t="s">
        <v>86</v>
      </c>
      <c r="B75" s="7" t="s">
        <v>87</v>
      </c>
      <c r="C75" s="7" t="s">
        <v>87</v>
      </c>
      <c r="D75" s="12" t="s">
        <v>153</v>
      </c>
      <c r="E75" s="8">
        <v>17958</v>
      </c>
      <c r="F75" s="8">
        <v>14.62</v>
      </c>
    </row>
    <row r="76" spans="1:6" ht="36.75" x14ac:dyDescent="0.25">
      <c r="A76" s="6" t="s">
        <v>86</v>
      </c>
      <c r="B76" s="7" t="s">
        <v>124</v>
      </c>
      <c r="C76" s="7" t="s">
        <v>131</v>
      </c>
      <c r="D76" s="6">
        <v>3</v>
      </c>
      <c r="E76" s="8">
        <v>14046</v>
      </c>
      <c r="F76" s="8">
        <v>1373.92</v>
      </c>
    </row>
    <row r="77" spans="1:6" x14ac:dyDescent="0.25">
      <c r="A77" s="6" t="s">
        <v>90</v>
      </c>
      <c r="B77" s="7" t="s">
        <v>127</v>
      </c>
      <c r="C77" s="7" t="s">
        <v>94</v>
      </c>
      <c r="D77" s="6">
        <v>2</v>
      </c>
      <c r="E77" s="8">
        <v>4649</v>
      </c>
      <c r="F77" s="8">
        <v>410.41</v>
      </c>
    </row>
    <row r="78" spans="1:6" ht="48.75" x14ac:dyDescent="0.25">
      <c r="A78" s="6" t="s">
        <v>90</v>
      </c>
      <c r="B78" s="7" t="s">
        <v>148</v>
      </c>
      <c r="C78" s="7" t="s">
        <v>93</v>
      </c>
      <c r="D78" s="6">
        <v>5</v>
      </c>
      <c r="E78" s="8">
        <f>5819-146</f>
        <v>5673</v>
      </c>
      <c r="F78" s="8">
        <f>970.7-36.65</f>
        <v>934.05000000000007</v>
      </c>
    </row>
    <row r="79" spans="1:6" ht="48.75" x14ac:dyDescent="0.25">
      <c r="A79" s="6" t="s">
        <v>90</v>
      </c>
      <c r="B79" s="7" t="s">
        <v>149</v>
      </c>
      <c r="C79" s="7" t="s">
        <v>95</v>
      </c>
      <c r="D79" s="6">
        <v>3</v>
      </c>
      <c r="E79" s="8">
        <f>3431+146</f>
        <v>3577</v>
      </c>
      <c r="F79" s="8">
        <f>424.2+36.65</f>
        <v>460.84999999999997</v>
      </c>
    </row>
    <row r="80" spans="1:6" x14ac:dyDescent="0.25">
      <c r="A80" s="6" t="s">
        <v>90</v>
      </c>
      <c r="B80" s="7" t="s">
        <v>91</v>
      </c>
      <c r="C80" s="7" t="s">
        <v>91</v>
      </c>
      <c r="D80" s="12" t="s">
        <v>153</v>
      </c>
      <c r="E80" s="8">
        <v>12367</v>
      </c>
      <c r="F80" s="8">
        <v>14.07</v>
      </c>
    </row>
    <row r="81" spans="1:6" ht="24.75" x14ac:dyDescent="0.25">
      <c r="A81" s="6" t="s">
        <v>90</v>
      </c>
      <c r="B81" s="7" t="s">
        <v>150</v>
      </c>
      <c r="C81" s="7" t="s">
        <v>92</v>
      </c>
      <c r="D81" s="6">
        <v>5</v>
      </c>
      <c r="E81" s="8">
        <v>10990</v>
      </c>
      <c r="F81" s="8">
        <v>953.81</v>
      </c>
    </row>
  </sheetData>
  <autoFilter ref="A2:F81">
    <sortState ref="A3:S81">
      <sortCondition ref="A2:A8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RMIT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kaie.kyngas</dc:creator>
  <cp:lastModifiedBy>kaie.kyngas</cp:lastModifiedBy>
  <dcterms:created xsi:type="dcterms:W3CDTF">2017-07-06T11:22:09Z</dcterms:created>
  <dcterms:modified xsi:type="dcterms:W3CDTF">2017-10-31T09:19:48Z</dcterms:modified>
</cp:coreProperties>
</file>